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AppData\Local\Microsoft\Windows\Temporary Internet Files\Content.Outlook\UY0VF1A9\"/>
    </mc:Choice>
  </mc:AlternateContent>
  <xr:revisionPtr revIDLastSave="0" documentId="13_ncr:1_{65A7DF7C-5EEE-4E20-91B6-99537361E645}" xr6:coauthVersionLast="40" xr6:coauthVersionMax="40" xr10:uidLastSave="{00000000-0000-0000-0000-000000000000}"/>
  <bookViews>
    <workbookView xWindow="-108" yWindow="-108" windowWidth="23256" windowHeight="12600" tabRatio="511" firstSheet="1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2" i="4" l="1"/>
  <c r="D134" i="4"/>
  <c r="D100" i="4" l="1"/>
  <c r="D174" i="4" l="1"/>
  <c r="D168" i="4"/>
  <c r="D165" i="4"/>
  <c r="D162" i="4"/>
  <c r="D153" i="4"/>
  <c r="D151" i="4"/>
  <c r="D78" i="4"/>
  <c r="D45" i="4"/>
  <c r="D39" i="4"/>
  <c r="D37" i="4"/>
  <c r="D44" i="4" l="1"/>
  <c r="D6" i="4"/>
  <c r="D5" i="4" s="1"/>
  <c r="D43" i="4" s="1"/>
  <c r="D176" i="4" s="1"/>
  <c r="D177" i="4"/>
  <c r="D178" i="4" l="1"/>
  <c r="B155" i="4" l="1"/>
  <c r="B156" i="4" s="1"/>
  <c r="B157" i="4" s="1"/>
  <c r="B158" i="4" s="1"/>
  <c r="B159" i="4" s="1"/>
  <c r="N5" i="2" l="1"/>
  <c r="N6" i="2"/>
  <c r="N7" i="2"/>
  <c r="N8" i="2"/>
  <c r="N76" i="2" s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/>
  <c r="K65" i="1" l="1"/>
  <c r="N65" i="1" s="1"/>
  <c r="N36" i="1"/>
</calcChain>
</file>

<file path=xl/sharedStrings.xml><?xml version="1.0" encoding="utf-8"?>
<sst xmlns="http://schemas.openxmlformats.org/spreadsheetml/2006/main" count="361" uniqueCount="334">
  <si>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</si>
  <si>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</si>
  <si>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</si>
  <si>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</si>
  <si>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</si>
  <si>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</si>
  <si>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</si>
  <si>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</si>
  <si>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</si>
  <si>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</si>
  <si>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</si>
  <si>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</si>
  <si>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</si>
  <si>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</si>
  <si>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</si>
  <si>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</si>
  <si>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</si>
  <si>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</si>
  <si>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</si>
  <si>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</si>
  <si>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</si>
  <si>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</si>
  <si>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</si>
  <si>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</si>
  <si>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</si>
  <si>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</si>
  <si>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</si>
  <si>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</si>
  <si>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</si>
  <si>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</si>
  <si>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</si>
  <si>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</si>
  <si>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</si>
  <si>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</si>
  <si>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</si>
  <si>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</si>
  <si>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</si>
  <si>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</si>
  <si>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</si>
  <si>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</si>
  <si>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</si>
  <si>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</si>
  <si>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</si>
  <si>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</si>
  <si>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</si>
  <si>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</si>
  <si>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</si>
  <si>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</si>
  <si>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</si>
  <si>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</si>
  <si>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</si>
  <si>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</si>
  <si>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</si>
  <si>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</si>
  <si>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</si>
  <si>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</si>
  <si>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</si>
  <si>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</si>
  <si>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</si>
  <si>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</si>
  <si>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</si>
  <si>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</si>
  <si>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</si>
  <si>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</si>
  <si>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</si>
  <si>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</si>
  <si>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</si>
  <si>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</si>
  <si>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</si>
  <si>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</si>
  <si>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</si>
  <si>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</si>
  <si>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</si>
  <si>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</si>
  <si>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</si>
  <si>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</si>
  <si>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</si>
  <si>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</si>
  <si>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</si>
  <si>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</si>
  <si>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</si>
  <si>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</si>
  <si>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</si>
  <si>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</si>
  <si>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</si>
  <si>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</si>
  <si>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</si>
  <si>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</si>
  <si>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</si>
  <si>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</si>
  <si>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</si>
  <si>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</si>
  <si>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</si>
  <si>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</si>
  <si>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</si>
  <si>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</si>
  <si>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</si>
  <si>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</si>
  <si>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</si>
  <si>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</si>
  <si>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</si>
  <si>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</si>
  <si>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</si>
  <si>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</si>
  <si>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</si>
  <si>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</si>
  <si>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</si>
  <si>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</si>
  <si>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</si>
  <si>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</si>
  <si>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</si>
  <si>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</si>
  <si>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</si>
  <si>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</si>
  <si>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</si>
  <si>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</si>
  <si>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</si>
  <si>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</si>
  <si>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</si>
  <si>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</si>
  <si>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</si>
  <si>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</si>
  <si>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</si>
  <si>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</si>
  <si>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</si>
  <si>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</si>
  <si>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</si>
  <si>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</si>
  <si>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</si>
  <si>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</si>
  <si>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</si>
  <si>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</si>
  <si>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</si>
  <si>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</si>
  <si>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</si>
  <si>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</si>
  <si>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</si>
  <si>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</si>
  <si>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</si>
  <si>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</si>
  <si>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</si>
  <si>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</si>
  <si>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</si>
  <si>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</si>
  <si>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</si>
  <si>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</si>
  <si>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</si>
  <si>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</si>
  <si>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</si>
  <si>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</si>
  <si>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</si>
  <si>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</si>
  <si>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</si>
  <si>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</si>
  <si>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</si>
  <si>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</si>
  <si>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</si>
  <si>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</si>
  <si>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</si>
  <si>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</si>
  <si>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</si>
  <si>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</si>
  <si>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</si>
  <si>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</si>
  <si>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</si>
  <si>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</si>
  <si>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</si>
  <si>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</si>
  <si>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</si>
  <si>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</si>
  <si>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</si>
  <si>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</si>
  <si>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</si>
  <si>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</si>
  <si>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</si>
  <si>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</si>
  <si>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Naknadno utvrđeni troškovi</t>
  </si>
  <si>
    <t>Električna energija -opskrba</t>
  </si>
  <si>
    <t>Naknade članovima nadzornog odbora</t>
  </si>
  <si>
    <t>DOBITAK/(-)GUBITAK</t>
  </si>
  <si>
    <t>POZICIJA PLANA</t>
  </si>
  <si>
    <t>PLAN PRIHODA 2013.g.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</si>
  <si>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</si>
  <si>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</si>
  <si>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</si>
  <si>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</si>
  <si>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</si>
  <si>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</si>
  <si>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</si>
  <si>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</si>
  <si>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</si>
  <si>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Materijal-ostali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</si>
  <si>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</si>
  <si>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</si>
  <si>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</si>
  <si>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</si>
  <si>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</si>
  <si>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</si>
  <si>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</si>
  <si>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</si>
  <si>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FINANCIJSKI RASHODI (TROŠKOVI)</t>
  </si>
  <si>
    <t>Prihodi od dotacija, darova i subvencije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</si>
  <si>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</si>
  <si>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</si>
  <si>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</si>
  <si>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</si>
  <si>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</si>
  <si>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</si>
  <si>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</si>
  <si>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</si>
  <si>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</si>
  <si>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</si>
  <si>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</si>
  <si>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</si>
  <si>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</si>
  <si>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</si>
  <si>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</si>
  <si>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</si>
  <si>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</si>
  <si>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</si>
  <si>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</si>
  <si>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</si>
  <si>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</si>
  <si>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</si>
  <si>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</si>
  <si>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</si>
  <si>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</si>
  <si>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</si>
  <si>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</si>
  <si>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</si>
  <si>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</si>
  <si>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Otpis obveza prema dobavljačima</t>
  </si>
  <si>
    <t>Geodetske usluge</t>
  </si>
  <si>
    <t>Neotpisana vrijednost otuđ.i rash.im.</t>
  </si>
  <si>
    <t>Rezerviranja troškova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</si>
  <si>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</si>
  <si>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</si>
  <si>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</si>
  <si>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</si>
  <si>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</si>
  <si>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</si>
  <si>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</si>
  <si>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</si>
  <si>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</si>
  <si>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</si>
  <si>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</si>
  <si>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</si>
  <si>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</si>
  <si>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</si>
  <si>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</si>
  <si>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</si>
  <si>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</si>
  <si>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Tehnički i periodički pregled vozila</t>
  </si>
  <si>
    <t>Usluge održavanja software-a  PAUK-RING</t>
  </si>
  <si>
    <t>Usluge održavanja sustava Wastecontrol</t>
  </si>
  <si>
    <t>Usluge održavanja sustava -dojavni sus.TP L.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</si>
  <si>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</si>
  <si>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</si>
  <si>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</si>
  <si>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</si>
  <si>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</si>
  <si>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</si>
  <si>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</si>
  <si>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</si>
  <si>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</si>
  <si>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</si>
  <si>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</si>
  <si>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</si>
  <si>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</si>
  <si>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</si>
  <si>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</si>
  <si>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</si>
  <si>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</si>
  <si>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</si>
  <si>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</si>
  <si>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</si>
  <si>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</si>
  <si>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</si>
  <si>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</si>
  <si>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</si>
  <si>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</si>
  <si>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Usluga sakupljanja glomaznog otpada</t>
  </si>
  <si>
    <t>Usluge reklame i promidžbe</t>
  </si>
  <si>
    <t>Usluge rovokopača</t>
  </si>
  <si>
    <t>Predsjednik Uprave:</t>
  </si>
  <si>
    <t>Božidar Miše, struč.spec.oec.</t>
  </si>
  <si>
    <t>PLAN ZA 2019.g.</t>
  </si>
  <si>
    <t xml:space="preserve">   FINANCIJSKI PLAN ZA 2019. g. - 1. IZMJENA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</si>
  <si>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</si>
  <si>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</si>
  <si>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</si>
  <si>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</si>
  <si>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</si>
  <si>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</si>
  <si>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</si>
  <si>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</si>
  <si>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</si>
  <si>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Usluge servisa vozila marke Iveco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</si>
  <si>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</si>
  <si>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</si>
  <si>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</si>
  <si>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</si>
  <si>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</si>
  <si>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</si>
  <si>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</si>
  <si>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Usluge  obrade taho listića</t>
  </si>
  <si>
    <t>Najam za vozilo operativni leasing VB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</si>
  <si>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</si>
  <si>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</si>
  <si>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</si>
  <si>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</si>
  <si>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</si>
  <si>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</si>
  <si>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Naknada za upravljanje i korištenje gradskih parkirališta</t>
  </si>
  <si>
    <t>Koncesijska naknada - LUČKA UPRAVA</t>
  </si>
  <si>
    <t>Ugovori o djelu,honorari i nakn. Sudskim vještacima</t>
  </si>
  <si>
    <t>Naknada za zapošljavanje osoba sa invaliditetom</t>
  </si>
  <si>
    <t>Troškovi izrade horizontalne signalizacije na parkiralištima</t>
  </si>
  <si>
    <t>Usluga zbrinjavanje građ.i glom.otpada</t>
  </si>
  <si>
    <t>Usluge održavanja sustava upravljanja sig.os. podataka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</si>
  <si>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</si>
  <si>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</si>
  <si>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</si>
  <si>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</si>
  <si>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</si>
  <si>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>Usluge održavanja sustava  M.parking INFO ART</t>
  </si>
  <si>
    <t>Usluge za servis i održavanje parking sustava</t>
  </si>
  <si>
    <t xml:space="preserve">Auto dijelovi </t>
  </si>
  <si>
    <t>Električna energija -mrežarina</t>
  </si>
  <si>
    <t>Usluge fiskalne blagajne-mreža office 365</t>
  </si>
  <si>
    <t>Usluge servisa vozila ostalo</t>
  </si>
  <si>
    <t xml:space="preserve">Božična drvca </t>
  </si>
  <si>
    <t xml:space="preserve">Prihodi od prikupljanja komunalnog otpada  </t>
  </si>
  <si>
    <t>Ostale komunalne usluge-deponij ispitivanja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</si>
</sst>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30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/>
    <xf numFmtId="49" fontId="13" fillId="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0" fontId="11" fillId="2" borderId="28" xfId="0" applyFont="1" applyFill="1" applyBorder="1" applyAlignment="1">
      <alignment horizontal="center"/>
    </xf>
    <xf numFmtId="4" fontId="12" fillId="3" borderId="36" xfId="0" applyNumberFormat="1" applyFont="1" applyFill="1" applyBorder="1"/>
    <xf numFmtId="0" fontId="11" fillId="2" borderId="8" xfId="0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8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29" xfId="0" applyFont="1" applyFill="1" applyBorder="1"/>
    <xf numFmtId="4" fontId="13" fillId="3" borderId="37" xfId="0" applyNumberFormat="1" applyFont="1" applyFill="1" applyBorder="1"/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6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42" xfId="0" applyNumberFormat="1" applyFont="1" applyFill="1" applyBorder="1" applyAlignment="1">
      <alignment horizontal="center"/>
    </xf>
    <xf numFmtId="1" fontId="11" fillId="2" borderId="43" xfId="0" applyNumberFormat="1" applyFont="1" applyFill="1" applyBorder="1" applyAlignment="1">
      <alignment horizontal="center"/>
    </xf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41" xfId="0" applyNumberFormat="1" applyFont="1" applyFill="1" applyBorder="1"/>
    <xf numFmtId="1" fontId="10" fillId="2" borderId="10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4" fontId="17" fillId="0" borderId="0" xfId="0" applyNumberFormat="1" applyFont="1"/>
    <xf numFmtId="4" fontId="19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0" fontId="11" fillId="0" borderId="0" xfId="0" applyFont="1" applyAlignment="1">
      <alignment vertical="center"/>
    </xf>
    <xf numFmtId="0" fontId="11" fillId="2" borderId="26" xfId="0" applyFont="1" applyFill="1" applyBorder="1" applyAlignment="1">
      <alignment horizontal="center"/>
    </xf>
    <xf numFmtId="0" fontId="19" fillId="0" borderId="0" xfId="0" applyFont="1" applyAlignment="1">
      <alignment horizontal="left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182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68" t="s">
        <v>12</v>
      </c>
      <c r="B7" s="75">
        <v>2214900</v>
      </c>
      <c r="C7" s="76">
        <v>915692.82</v>
      </c>
      <c r="D7" s="76">
        <v>1255110</v>
      </c>
      <c r="E7" s="76">
        <v>1561505</v>
      </c>
      <c r="F7" s="76">
        <v>739776.6</v>
      </c>
      <c r="G7" s="76">
        <v>1243492.3500000001</v>
      </c>
      <c r="H7" s="76">
        <v>518286.6</v>
      </c>
      <c r="I7" s="76">
        <v>400869.97</v>
      </c>
      <c r="J7" s="76">
        <v>1033620</v>
      </c>
      <c r="K7" s="76">
        <v>496137.6</v>
      </c>
      <c r="L7" s="76">
        <v>671853</v>
      </c>
      <c r="M7" s="76">
        <v>1948159.59</v>
      </c>
      <c r="N7" s="77">
        <f>SUM(B7:M7)</f>
        <v>12999403.529999999</v>
      </c>
    </row>
    <row r="8" spans="1:14" x14ac:dyDescent="0.25">
      <c r="A8" s="69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0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69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0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69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0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69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0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69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0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69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0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69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0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69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0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69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0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69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0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1">
        <f t="shared" si="0"/>
        <v>128000</v>
      </c>
    </row>
    <row r="28" spans="1:14" x14ac:dyDescent="0.25">
      <c r="A28" s="69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2">
        <f t="shared" si="0"/>
        <v>100000</v>
      </c>
    </row>
    <row r="29" spans="1:14" x14ac:dyDescent="0.25">
      <c r="A29" s="70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1">
        <f t="shared" si="0"/>
        <v>10000</v>
      </c>
    </row>
    <row r="30" spans="1:14" x14ac:dyDescent="0.25">
      <c r="A30" s="69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2">
        <f t="shared" si="0"/>
        <v>80000</v>
      </c>
    </row>
    <row r="31" spans="1:14" x14ac:dyDescent="0.25">
      <c r="A31" s="70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1">
        <f t="shared" si="0"/>
        <v>50000</v>
      </c>
    </row>
    <row r="32" spans="1:14" x14ac:dyDescent="0.25">
      <c r="A32" s="69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2">
        <f t="shared" si="0"/>
        <v>10000</v>
      </c>
    </row>
    <row r="33" spans="1:14" x14ac:dyDescent="0.25">
      <c r="A33" s="70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1">
        <f t="shared" si="0"/>
        <v>50000</v>
      </c>
    </row>
    <row r="34" spans="1:14" x14ac:dyDescent="0.25">
      <c r="A34" s="69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2">
        <f t="shared" si="0"/>
        <v>40000</v>
      </c>
    </row>
    <row r="35" spans="1:14" x14ac:dyDescent="0.25">
      <c r="A35" s="70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1">
        <f t="shared" si="0"/>
        <v>25000</v>
      </c>
    </row>
    <row r="36" spans="1:14" x14ac:dyDescent="0.25">
      <c r="A36" s="69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2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2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2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1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2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1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2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1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2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2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1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2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1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2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1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2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1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2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1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2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1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2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1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2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1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2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2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2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3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4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181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7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4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5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17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7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1"/>
      <c r="C34" s="41"/>
      <c r="D34" s="62"/>
      <c r="E34" s="62"/>
      <c r="F34" s="62"/>
      <c r="G34" s="62"/>
      <c r="H34" s="47">
        <v>127665.96</v>
      </c>
      <c r="I34" s="62"/>
      <c r="J34" s="62"/>
      <c r="K34" s="62"/>
      <c r="L34" s="62"/>
      <c r="M34" s="62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7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7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7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58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7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58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7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58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7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58" t="s">
        <v>102</v>
      </c>
      <c r="C45" s="39"/>
      <c r="D45" s="44"/>
      <c r="E45" s="44"/>
      <c r="F45" s="44"/>
      <c r="G45" s="44"/>
      <c r="H45" s="44"/>
      <c r="I45" s="44"/>
      <c r="J45" s="66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59" t="s">
        <v>105</v>
      </c>
      <c r="B48" s="52"/>
      <c r="C48" s="40"/>
      <c r="D48" s="53"/>
      <c r="E48" s="53"/>
      <c r="F48" s="53"/>
      <c r="G48" s="53"/>
      <c r="H48" s="53"/>
      <c r="I48" s="53"/>
      <c r="J48" s="14"/>
      <c r="K48" s="55">
        <v>100000</v>
      </c>
      <c r="L48" s="53"/>
      <c r="M48" s="53"/>
      <c r="N48" s="22">
        <f t="shared" si="0"/>
        <v>100000</v>
      </c>
    </row>
    <row r="49" spans="1:14" x14ac:dyDescent="0.25">
      <c r="A49" s="60" t="s">
        <v>106</v>
      </c>
      <c r="C49" s="39"/>
      <c r="D49" s="44"/>
      <c r="E49" s="44"/>
      <c r="F49" s="44"/>
      <c r="G49" s="44"/>
      <c r="H49" s="44"/>
      <c r="I49" s="44"/>
      <c r="J49" s="44"/>
      <c r="K49" s="56">
        <v>607725</v>
      </c>
      <c r="L49" s="44"/>
      <c r="M49" s="44"/>
      <c r="N49" s="20">
        <f t="shared" si="0"/>
        <v>607725</v>
      </c>
    </row>
    <row r="50" spans="1:14" x14ac:dyDescent="0.25">
      <c r="A50" s="59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5">
        <v>17220</v>
      </c>
      <c r="L50" s="53"/>
      <c r="M50" s="53"/>
      <c r="N50" s="22">
        <f t="shared" si="0"/>
        <v>17220</v>
      </c>
    </row>
    <row r="51" spans="1:14" x14ac:dyDescent="0.25">
      <c r="A51" s="60" t="s">
        <v>108</v>
      </c>
      <c r="C51" s="39"/>
      <c r="D51" s="44"/>
      <c r="E51" s="44"/>
      <c r="F51" s="44"/>
      <c r="G51" s="44"/>
      <c r="H51" s="44"/>
      <c r="I51" s="44"/>
      <c r="J51" s="44"/>
      <c r="K51" s="56">
        <v>17220</v>
      </c>
      <c r="L51" s="44"/>
      <c r="M51" s="44"/>
      <c r="N51" s="20">
        <f t="shared" si="0"/>
        <v>17220</v>
      </c>
    </row>
    <row r="52" spans="1:14" x14ac:dyDescent="0.25">
      <c r="A52" s="59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5">
        <v>7380</v>
      </c>
      <c r="L52" s="53"/>
      <c r="M52" s="53"/>
      <c r="N52" s="22">
        <f t="shared" si="0"/>
        <v>7380</v>
      </c>
    </row>
    <row r="53" spans="1:14" x14ac:dyDescent="0.25">
      <c r="A53" s="60" t="s">
        <v>110</v>
      </c>
      <c r="C53" s="39"/>
      <c r="D53" s="44"/>
      <c r="E53" s="44"/>
      <c r="F53" s="44"/>
      <c r="G53" s="44"/>
      <c r="H53" s="44"/>
      <c r="I53" s="44"/>
      <c r="J53" s="44"/>
      <c r="K53" s="56">
        <v>10455</v>
      </c>
      <c r="L53" s="44"/>
      <c r="M53" s="44"/>
      <c r="N53" s="20">
        <f t="shared" si="0"/>
        <v>10455</v>
      </c>
    </row>
    <row r="54" spans="1:14" x14ac:dyDescent="0.25">
      <c r="A54" s="59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5">
        <v>11070</v>
      </c>
      <c r="L54" s="53"/>
      <c r="M54" s="53"/>
      <c r="N54" s="22">
        <f t="shared" si="0"/>
        <v>11070</v>
      </c>
    </row>
    <row r="55" spans="1:14" x14ac:dyDescent="0.25">
      <c r="A55" s="60" t="s">
        <v>112</v>
      </c>
      <c r="C55" s="39"/>
      <c r="D55" s="44"/>
      <c r="E55" s="44"/>
      <c r="F55" s="44"/>
      <c r="G55" s="44"/>
      <c r="H55" s="44"/>
      <c r="I55" s="44"/>
      <c r="J55" s="44"/>
      <c r="K55" s="56">
        <v>5535</v>
      </c>
      <c r="L55" s="44"/>
      <c r="M55" s="44"/>
      <c r="N55" s="20">
        <f t="shared" si="0"/>
        <v>5535</v>
      </c>
    </row>
    <row r="56" spans="1:14" x14ac:dyDescent="0.25">
      <c r="A56" s="59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5">
        <v>1230</v>
      </c>
      <c r="L56" s="53"/>
      <c r="M56" s="53"/>
      <c r="N56" s="22">
        <f t="shared" si="0"/>
        <v>1230</v>
      </c>
    </row>
    <row r="57" spans="1:14" x14ac:dyDescent="0.25">
      <c r="A57" s="58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7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58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7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58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7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58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7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58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67" t="s">
        <v>131</v>
      </c>
      <c r="B75" s="61"/>
      <c r="C75" s="41"/>
      <c r="D75" s="62"/>
      <c r="E75" s="62"/>
      <c r="F75" s="62"/>
      <c r="G75" s="62"/>
      <c r="H75" s="62"/>
      <c r="I75" s="62"/>
      <c r="J75" s="62"/>
      <c r="K75" s="62"/>
      <c r="L75" s="62"/>
      <c r="M75" s="32">
        <v>150000</v>
      </c>
      <c r="N75" s="33">
        <f t="shared" si="1"/>
        <v>150000</v>
      </c>
    </row>
    <row r="76" spans="1:14" ht="13.8" thickBot="1" x14ac:dyDescent="0.3">
      <c r="A76" s="38" t="s">
        <v>13</v>
      </c>
      <c r="B76" s="63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2"/>
  <sheetViews>
    <sheetView tabSelected="1" workbookViewId="0">
      <selection activeCell="G9" sqref="G9"/>
    </sheetView>
  </sheetViews>
  <sheetFormatPr defaultColWidth="8.88671875" defaultRowHeight="13.8" x14ac:dyDescent="0.3"/>
  <cols>
    <col min="1" max="1" width="8" style="162" customWidth="1"/>
    <col min="2" max="2" width="10.44140625" style="79" customWidth="1"/>
    <col min="3" max="3" width="47.6640625" style="79" customWidth="1"/>
    <col min="4" max="4" width="19.33203125" style="108" customWidth="1"/>
    <col min="5" max="5" width="20.44140625" style="168" customWidth="1"/>
    <col min="6" max="6" width="8.88671875" style="79"/>
    <col min="7" max="7" width="10.109375" style="79" bestFit="1" customWidth="1"/>
    <col min="8" max="16384" width="8.88671875" style="79"/>
  </cols>
  <sheetData>
    <row r="1" spans="1:5" s="112" customFormat="1" ht="15.6" customHeight="1" x14ac:dyDescent="0.3">
      <c r="A1" s="164"/>
      <c r="B1" s="164"/>
      <c r="C1" s="164"/>
      <c r="D1" s="164"/>
      <c r="E1" s="166"/>
    </row>
    <row r="2" spans="1:5" s="113" customFormat="1" ht="21.6" customHeight="1" x14ac:dyDescent="0.35">
      <c r="A2" s="172" t="s">
        <v>287</v>
      </c>
      <c r="B2" s="172"/>
      <c r="C2" s="172"/>
      <c r="D2" s="172"/>
      <c r="E2" s="167"/>
    </row>
    <row r="3" spans="1:5" ht="22.95" customHeight="1" thickBot="1" x14ac:dyDescent="0.35">
      <c r="A3" s="171" t="s">
        <v>194</v>
      </c>
      <c r="B3" s="171"/>
      <c r="C3" s="171"/>
    </row>
    <row r="4" spans="1:5" ht="28.2" customHeight="1" thickBot="1" x14ac:dyDescent="0.3">
      <c r="A4" s="85" t="s">
        <v>170</v>
      </c>
      <c r="B4" s="86" t="s">
        <v>180</v>
      </c>
      <c r="C4" s="87" t="s">
        <v>269</v>
      </c>
      <c r="D4" s="110" t="s">
        <v>286</v>
      </c>
    </row>
    <row r="5" spans="1:5" ht="30" customHeight="1" thickBot="1" x14ac:dyDescent="0.35">
      <c r="A5" s="103"/>
      <c r="B5" s="104"/>
      <c r="C5" s="105" t="s">
        <v>173</v>
      </c>
      <c r="D5" s="136">
        <f>D6+D37+D39</f>
        <v>30105000</v>
      </c>
    </row>
    <row r="6" spans="1:5" ht="15.6" customHeight="1" thickBot="1" x14ac:dyDescent="0.35">
      <c r="A6" s="146" t="s">
        <v>268</v>
      </c>
      <c r="B6" s="97"/>
      <c r="C6" s="102" t="s">
        <v>167</v>
      </c>
      <c r="D6" s="137">
        <f>SUM(D7:D36)</f>
        <v>29250000</v>
      </c>
    </row>
    <row r="7" spans="1:5" ht="12.6" customHeight="1" x14ac:dyDescent="0.3">
      <c r="A7" s="147"/>
      <c r="B7" s="90">
        <v>1</v>
      </c>
      <c r="C7" s="91" t="s">
        <v>332</v>
      </c>
      <c r="D7" s="138">
        <v>6800000</v>
      </c>
    </row>
    <row r="8" spans="1:5" x14ac:dyDescent="0.3">
      <c r="A8" s="148"/>
      <c r="B8" s="80">
        <v>2</v>
      </c>
      <c r="C8" s="81" t="s">
        <v>156</v>
      </c>
      <c r="D8" s="139">
        <v>7800000</v>
      </c>
    </row>
    <row r="9" spans="1:5" x14ac:dyDescent="0.3">
      <c r="A9" s="148"/>
      <c r="B9" s="80">
        <v>3</v>
      </c>
      <c r="C9" s="81" t="s">
        <v>157</v>
      </c>
      <c r="D9" s="139">
        <v>10000</v>
      </c>
    </row>
    <row r="10" spans="1:5" x14ac:dyDescent="0.3">
      <c r="A10" s="148"/>
      <c r="B10" s="80">
        <v>4</v>
      </c>
      <c r="C10" s="81" t="s">
        <v>158</v>
      </c>
      <c r="D10" s="139">
        <v>3200000</v>
      </c>
    </row>
    <row r="11" spans="1:5" x14ac:dyDescent="0.3">
      <c r="A11" s="148"/>
      <c r="B11" s="80">
        <v>5</v>
      </c>
      <c r="C11" s="81" t="s">
        <v>159</v>
      </c>
      <c r="D11" s="139">
        <v>300000</v>
      </c>
    </row>
    <row r="12" spans="1:5" x14ac:dyDescent="0.3">
      <c r="A12" s="148"/>
      <c r="B12" s="80">
        <v>6</v>
      </c>
      <c r="C12" s="81" t="s">
        <v>160</v>
      </c>
      <c r="D12" s="139">
        <v>150000</v>
      </c>
    </row>
    <row r="13" spans="1:5" x14ac:dyDescent="0.3">
      <c r="A13" s="148"/>
      <c r="B13" s="80">
        <v>7</v>
      </c>
      <c r="C13" s="81" t="s">
        <v>161</v>
      </c>
      <c r="D13" s="139">
        <v>40000</v>
      </c>
    </row>
    <row r="14" spans="1:5" x14ac:dyDescent="0.3">
      <c r="A14" s="148"/>
      <c r="B14" s="80">
        <v>8</v>
      </c>
      <c r="C14" s="81" t="s">
        <v>162</v>
      </c>
      <c r="D14" s="139">
        <v>370000</v>
      </c>
    </row>
    <row r="15" spans="1:5" x14ac:dyDescent="0.3">
      <c r="A15" s="149"/>
      <c r="B15" s="80">
        <v>9</v>
      </c>
      <c r="C15" s="81" t="s">
        <v>229</v>
      </c>
      <c r="D15" s="139">
        <v>2000000</v>
      </c>
    </row>
    <row r="16" spans="1:5" x14ac:dyDescent="0.3">
      <c r="A16" s="148"/>
      <c r="B16" s="80">
        <v>10</v>
      </c>
      <c r="C16" s="81" t="s">
        <v>163</v>
      </c>
      <c r="D16" s="139">
        <v>300000</v>
      </c>
    </row>
    <row r="17" spans="1:7" x14ac:dyDescent="0.3">
      <c r="A17" s="148"/>
      <c r="B17" s="80">
        <v>11</v>
      </c>
      <c r="C17" s="83" t="s">
        <v>207</v>
      </c>
      <c r="D17" s="139">
        <v>220000</v>
      </c>
    </row>
    <row r="18" spans="1:7" x14ac:dyDescent="0.3">
      <c r="A18" s="148"/>
      <c r="B18" s="80">
        <v>12</v>
      </c>
      <c r="C18" s="81" t="s">
        <v>298</v>
      </c>
      <c r="D18" s="139">
        <v>200000</v>
      </c>
    </row>
    <row r="19" spans="1:7" x14ac:dyDescent="0.3">
      <c r="A19" s="148"/>
      <c r="B19" s="80">
        <v>13</v>
      </c>
      <c r="C19" s="81" t="s">
        <v>288</v>
      </c>
      <c r="D19" s="139">
        <v>350000</v>
      </c>
    </row>
    <row r="20" spans="1:7" x14ac:dyDescent="0.3">
      <c r="A20" s="148"/>
      <c r="B20" s="80">
        <v>14</v>
      </c>
      <c r="C20" s="81" t="s">
        <v>206</v>
      </c>
      <c r="D20" s="139">
        <v>430000</v>
      </c>
    </row>
    <row r="21" spans="1:7" x14ac:dyDescent="0.3">
      <c r="A21" s="148"/>
      <c r="B21" s="80">
        <v>15</v>
      </c>
      <c r="C21" s="81" t="s">
        <v>289</v>
      </c>
      <c r="D21" s="139">
        <v>850000</v>
      </c>
    </row>
    <row r="22" spans="1:7" x14ac:dyDescent="0.3">
      <c r="A22" s="148"/>
      <c r="B22" s="80">
        <v>16</v>
      </c>
      <c r="C22" s="81" t="s">
        <v>290</v>
      </c>
      <c r="D22" s="139">
        <v>200000</v>
      </c>
    </row>
    <row r="23" spans="1:7" x14ac:dyDescent="0.3">
      <c r="A23" s="148"/>
      <c r="B23" s="80">
        <v>17</v>
      </c>
      <c r="C23" s="81" t="s">
        <v>293</v>
      </c>
      <c r="D23" s="139">
        <v>250000</v>
      </c>
    </row>
    <row r="24" spans="1:7" x14ac:dyDescent="0.3">
      <c r="A24" s="148"/>
      <c r="B24" s="80">
        <v>18</v>
      </c>
      <c r="C24" s="81" t="s">
        <v>294</v>
      </c>
      <c r="D24" s="139">
        <v>10000</v>
      </c>
    </row>
    <row r="25" spans="1:7" x14ac:dyDescent="0.3">
      <c r="A25" s="148"/>
      <c r="B25" s="80">
        <v>19</v>
      </c>
      <c r="C25" s="81" t="s">
        <v>295</v>
      </c>
      <c r="D25" s="139">
        <v>240000</v>
      </c>
    </row>
    <row r="26" spans="1:7" x14ac:dyDescent="0.3">
      <c r="A26" s="148"/>
      <c r="B26" s="80">
        <v>20</v>
      </c>
      <c r="C26" s="81" t="s">
        <v>270</v>
      </c>
      <c r="D26" s="139">
        <v>1160000</v>
      </c>
    </row>
    <row r="27" spans="1:7" x14ac:dyDescent="0.3">
      <c r="A27" s="148"/>
      <c r="B27" s="80">
        <v>21</v>
      </c>
      <c r="C27" s="81" t="s">
        <v>271</v>
      </c>
      <c r="D27" s="139">
        <v>1200000</v>
      </c>
    </row>
    <row r="28" spans="1:7" x14ac:dyDescent="0.3">
      <c r="A28" s="148"/>
      <c r="B28" s="80">
        <v>22</v>
      </c>
      <c r="C28" s="81" t="s">
        <v>272</v>
      </c>
      <c r="D28" s="139">
        <v>980000</v>
      </c>
      <c r="G28" s="168"/>
    </row>
    <row r="29" spans="1:7" x14ac:dyDescent="0.3">
      <c r="A29" s="148"/>
      <c r="B29" s="80">
        <v>23</v>
      </c>
      <c r="C29" s="81" t="s">
        <v>273</v>
      </c>
      <c r="D29" s="139">
        <v>720000</v>
      </c>
    </row>
    <row r="30" spans="1:7" x14ac:dyDescent="0.3">
      <c r="A30" s="148"/>
      <c r="B30" s="80">
        <v>24</v>
      </c>
      <c r="C30" s="81" t="s">
        <v>274</v>
      </c>
      <c r="D30" s="139">
        <v>142000</v>
      </c>
    </row>
    <row r="31" spans="1:7" x14ac:dyDescent="0.3">
      <c r="A31" s="148"/>
      <c r="B31" s="80">
        <v>25</v>
      </c>
      <c r="C31" s="81" t="s">
        <v>291</v>
      </c>
      <c r="D31" s="139">
        <v>68000</v>
      </c>
    </row>
    <row r="32" spans="1:7" x14ac:dyDescent="0.3">
      <c r="A32" s="148"/>
      <c r="B32" s="80">
        <v>26</v>
      </c>
      <c r="C32" s="81" t="s">
        <v>292</v>
      </c>
      <c r="D32" s="139">
        <v>240000</v>
      </c>
    </row>
    <row r="33" spans="1:4" x14ac:dyDescent="0.3">
      <c r="A33" s="148"/>
      <c r="B33" s="80">
        <v>27</v>
      </c>
      <c r="C33" s="81" t="s">
        <v>275</v>
      </c>
      <c r="D33" s="139">
        <v>320000</v>
      </c>
    </row>
    <row r="34" spans="1:4" ht="14.4" thickBot="1" x14ac:dyDescent="0.35">
      <c r="A34" s="148"/>
      <c r="B34" s="80">
        <v>28</v>
      </c>
      <c r="C34" s="89" t="s">
        <v>296</v>
      </c>
      <c r="D34" s="140">
        <v>700000</v>
      </c>
    </row>
    <row r="35" spans="1:4" hidden="1" x14ac:dyDescent="0.3">
      <c r="A35" s="148"/>
      <c r="B35" s="80"/>
      <c r="C35" s="89"/>
      <c r="D35" s="140"/>
    </row>
    <row r="36" spans="1:4" ht="14.4" hidden="1" thickBot="1" x14ac:dyDescent="0.35">
      <c r="A36" s="150"/>
      <c r="B36" s="88"/>
      <c r="C36" s="89"/>
      <c r="D36" s="140"/>
    </row>
    <row r="37" spans="1:4" ht="14.4" thickBot="1" x14ac:dyDescent="0.35">
      <c r="A37" s="129" t="s">
        <v>218</v>
      </c>
      <c r="B37" s="92"/>
      <c r="C37" s="93" t="s">
        <v>164</v>
      </c>
      <c r="D37" s="109">
        <f>SUM(D38)</f>
        <v>200000</v>
      </c>
    </row>
    <row r="38" spans="1:4" ht="14.4" thickBot="1" x14ac:dyDescent="0.35">
      <c r="A38" s="103"/>
      <c r="B38" s="94">
        <v>1</v>
      </c>
      <c r="C38" s="95" t="s">
        <v>299</v>
      </c>
      <c r="D38" s="131">
        <v>200000</v>
      </c>
    </row>
    <row r="39" spans="1:4" ht="14.4" thickBot="1" x14ac:dyDescent="0.35">
      <c r="A39" s="129" t="s">
        <v>219</v>
      </c>
      <c r="B39" s="96"/>
      <c r="C39" s="93" t="s">
        <v>165</v>
      </c>
      <c r="D39" s="109">
        <f>SUM(D40:D42)</f>
        <v>655000</v>
      </c>
    </row>
    <row r="40" spans="1:4" x14ac:dyDescent="0.3">
      <c r="A40" s="147"/>
      <c r="B40" s="90">
        <v>1</v>
      </c>
      <c r="C40" s="91" t="s">
        <v>201</v>
      </c>
      <c r="D40" s="118">
        <v>450000</v>
      </c>
    </row>
    <row r="41" spans="1:4" x14ac:dyDescent="0.3">
      <c r="A41" s="148"/>
      <c r="B41" s="80">
        <v>2</v>
      </c>
      <c r="C41" s="81" t="s">
        <v>231</v>
      </c>
      <c r="D41" s="120">
        <v>5000</v>
      </c>
    </row>
    <row r="42" spans="1:4" ht="14.4" customHeight="1" thickBot="1" x14ac:dyDescent="0.35">
      <c r="A42" s="150"/>
      <c r="B42" s="88">
        <v>3</v>
      </c>
      <c r="C42" s="89" t="s">
        <v>243</v>
      </c>
      <c r="D42" s="124">
        <v>200000</v>
      </c>
    </row>
    <row r="43" spans="1:4" ht="22.95" customHeight="1" thickBot="1" x14ac:dyDescent="0.35">
      <c r="A43" s="129"/>
      <c r="B43" s="96"/>
      <c r="C43" s="93" t="s">
        <v>171</v>
      </c>
      <c r="D43" s="109">
        <f>D5</f>
        <v>30105000</v>
      </c>
    </row>
    <row r="44" spans="1:4" ht="21.6" customHeight="1" thickBot="1" x14ac:dyDescent="0.35">
      <c r="A44" s="114"/>
      <c r="B44" s="106"/>
      <c r="C44" s="99" t="s">
        <v>172</v>
      </c>
      <c r="D44" s="115">
        <f>D45+D78+D100+D134+D142+D151+D153+D162+D165+D168+D174</f>
        <v>29437850</v>
      </c>
    </row>
    <row r="45" spans="1:4" ht="14.4" thickBot="1" x14ac:dyDescent="0.35">
      <c r="A45" s="151" t="s">
        <v>220</v>
      </c>
      <c r="B45" s="116"/>
      <c r="C45" s="99" t="s">
        <v>144</v>
      </c>
      <c r="D45" s="109">
        <f>SUM(D46:D77)</f>
        <v>3314000</v>
      </c>
    </row>
    <row r="46" spans="1:4" x14ac:dyDescent="0.3">
      <c r="A46" s="152"/>
      <c r="B46" s="117">
        <v>1</v>
      </c>
      <c r="C46" s="98" t="s">
        <v>191</v>
      </c>
      <c r="D46" s="118">
        <v>40000</v>
      </c>
    </row>
    <row r="47" spans="1:4" x14ac:dyDescent="0.3">
      <c r="A47" s="153"/>
      <c r="B47" s="119">
        <v>2</v>
      </c>
      <c r="C47" s="78" t="s">
        <v>331</v>
      </c>
      <c r="D47" s="120">
        <v>40000</v>
      </c>
    </row>
    <row r="48" spans="1:4" x14ac:dyDescent="0.3">
      <c r="A48" s="153"/>
      <c r="B48" s="119">
        <v>3</v>
      </c>
      <c r="C48" s="78" t="s">
        <v>195</v>
      </c>
      <c r="D48" s="120">
        <v>18000</v>
      </c>
    </row>
    <row r="49" spans="1:4" x14ac:dyDescent="0.3">
      <c r="A49" s="153"/>
      <c r="B49" s="119">
        <v>4</v>
      </c>
      <c r="C49" s="78" t="s">
        <v>175</v>
      </c>
      <c r="D49" s="120">
        <v>25000</v>
      </c>
    </row>
    <row r="50" spans="1:4" x14ac:dyDescent="0.3">
      <c r="A50" s="153"/>
      <c r="B50" s="119">
        <v>5</v>
      </c>
      <c r="C50" s="78" t="s">
        <v>322</v>
      </c>
      <c r="D50" s="120">
        <v>15000</v>
      </c>
    </row>
    <row r="51" spans="1:4" x14ac:dyDescent="0.3">
      <c r="A51" s="153"/>
      <c r="B51" s="119">
        <v>6</v>
      </c>
      <c r="C51" s="78" t="s">
        <v>174</v>
      </c>
      <c r="D51" s="120">
        <v>99000</v>
      </c>
    </row>
    <row r="52" spans="1:4" x14ac:dyDescent="0.3">
      <c r="A52" s="153"/>
      <c r="B52" s="119">
        <v>7</v>
      </c>
      <c r="C52" s="78" t="s">
        <v>183</v>
      </c>
      <c r="D52" s="120">
        <v>50000</v>
      </c>
    </row>
    <row r="53" spans="1:4" x14ac:dyDescent="0.3">
      <c r="A53" s="153"/>
      <c r="B53" s="119">
        <v>8</v>
      </c>
      <c r="C53" s="78" t="s">
        <v>210</v>
      </c>
      <c r="D53" s="120">
        <v>98000</v>
      </c>
    </row>
    <row r="54" spans="1:4" x14ac:dyDescent="0.3">
      <c r="A54" s="153"/>
      <c r="B54" s="119">
        <v>9</v>
      </c>
      <c r="C54" s="78" t="s">
        <v>211</v>
      </c>
      <c r="D54" s="120">
        <v>40000</v>
      </c>
    </row>
    <row r="55" spans="1:4" x14ac:dyDescent="0.3">
      <c r="A55" s="153"/>
      <c r="B55" s="119">
        <v>10</v>
      </c>
      <c r="C55" s="78" t="s">
        <v>212</v>
      </c>
      <c r="D55" s="120">
        <v>10000</v>
      </c>
    </row>
    <row r="56" spans="1:4" x14ac:dyDescent="0.3">
      <c r="A56" s="153"/>
      <c r="B56" s="119">
        <v>11</v>
      </c>
      <c r="C56" s="78" t="s">
        <v>193</v>
      </c>
      <c r="D56" s="120">
        <v>18000</v>
      </c>
    </row>
    <row r="57" spans="1:4" x14ac:dyDescent="0.3">
      <c r="A57" s="153"/>
      <c r="B57" s="119">
        <v>12</v>
      </c>
      <c r="C57" s="78" t="s">
        <v>192</v>
      </c>
      <c r="D57" s="120">
        <v>98000</v>
      </c>
    </row>
    <row r="58" spans="1:4" x14ac:dyDescent="0.3">
      <c r="A58" s="153"/>
      <c r="B58" s="119">
        <v>13</v>
      </c>
      <c r="C58" s="78" t="s">
        <v>235</v>
      </c>
      <c r="D58" s="120">
        <v>98000</v>
      </c>
    </row>
    <row r="59" spans="1:4" x14ac:dyDescent="0.3">
      <c r="A59" s="153"/>
      <c r="B59" s="119">
        <v>14</v>
      </c>
      <c r="C59" s="78" t="s">
        <v>237</v>
      </c>
      <c r="D59" s="120">
        <v>50000</v>
      </c>
    </row>
    <row r="60" spans="1:4" x14ac:dyDescent="0.3">
      <c r="A60" s="153"/>
      <c r="B60" s="119">
        <v>15</v>
      </c>
      <c r="C60" s="78" t="s">
        <v>321</v>
      </c>
      <c r="D60" s="120">
        <v>45000</v>
      </c>
    </row>
    <row r="61" spans="1:4" x14ac:dyDescent="0.3">
      <c r="A61" s="153"/>
      <c r="B61" s="119">
        <v>16</v>
      </c>
      <c r="C61" s="78" t="s">
        <v>213</v>
      </c>
      <c r="D61" s="120">
        <v>90000</v>
      </c>
    </row>
    <row r="62" spans="1:4" x14ac:dyDescent="0.3">
      <c r="A62" s="153"/>
      <c r="B62" s="119">
        <v>17</v>
      </c>
      <c r="C62" s="78" t="s">
        <v>214</v>
      </c>
      <c r="D62" s="120">
        <v>50000</v>
      </c>
    </row>
    <row r="63" spans="1:4" x14ac:dyDescent="0.3">
      <c r="A63" s="153"/>
      <c r="B63" s="119">
        <v>18</v>
      </c>
      <c r="C63" s="78" t="s">
        <v>327</v>
      </c>
      <c r="D63" s="120">
        <v>160000</v>
      </c>
    </row>
    <row r="64" spans="1:4" x14ac:dyDescent="0.3">
      <c r="A64" s="153"/>
      <c r="B64" s="119">
        <v>19</v>
      </c>
      <c r="C64" s="78" t="s">
        <v>239</v>
      </c>
      <c r="D64" s="120">
        <v>15000</v>
      </c>
    </row>
    <row r="65" spans="1:4" x14ac:dyDescent="0.3">
      <c r="A65" s="153"/>
      <c r="B65" s="119">
        <v>20</v>
      </c>
      <c r="C65" s="78" t="s">
        <v>240</v>
      </c>
      <c r="D65" s="120">
        <v>50000</v>
      </c>
    </row>
    <row r="66" spans="1:4" x14ac:dyDescent="0.3">
      <c r="A66" s="153"/>
      <c r="B66" s="119">
        <v>21</v>
      </c>
      <c r="C66" s="78" t="s">
        <v>50</v>
      </c>
      <c r="D66" s="120">
        <v>5000</v>
      </c>
    </row>
    <row r="67" spans="1:4" x14ac:dyDescent="0.3">
      <c r="A67" s="153"/>
      <c r="B67" s="119">
        <v>22</v>
      </c>
      <c r="C67" s="78" t="s">
        <v>258</v>
      </c>
      <c r="D67" s="120">
        <v>10000</v>
      </c>
    </row>
    <row r="68" spans="1:4" x14ac:dyDescent="0.3">
      <c r="A68" s="153"/>
      <c r="B68" s="119">
        <v>23</v>
      </c>
      <c r="C68" s="78" t="s">
        <v>215</v>
      </c>
      <c r="D68" s="120">
        <v>50000</v>
      </c>
    </row>
    <row r="69" spans="1:4" x14ac:dyDescent="0.3">
      <c r="A69" s="153"/>
      <c r="B69" s="119">
        <v>24</v>
      </c>
      <c r="C69" s="78" t="s">
        <v>238</v>
      </c>
      <c r="D69" s="120">
        <v>50000</v>
      </c>
    </row>
    <row r="70" spans="1:4" x14ac:dyDescent="0.3">
      <c r="A70" s="153"/>
      <c r="B70" s="119">
        <v>25</v>
      </c>
      <c r="C70" s="78" t="s">
        <v>190</v>
      </c>
      <c r="D70" s="120">
        <v>35000</v>
      </c>
    </row>
    <row r="71" spans="1:4" x14ac:dyDescent="0.3">
      <c r="A71" s="153"/>
      <c r="B71" s="119">
        <v>26</v>
      </c>
      <c r="C71" s="78" t="s">
        <v>300</v>
      </c>
      <c r="D71" s="120">
        <v>750000</v>
      </c>
    </row>
    <row r="72" spans="1:4" x14ac:dyDescent="0.3">
      <c r="A72" s="153"/>
      <c r="B72" s="119">
        <v>27</v>
      </c>
      <c r="C72" s="78" t="s">
        <v>301</v>
      </c>
      <c r="D72" s="120">
        <v>15000</v>
      </c>
    </row>
    <row r="73" spans="1:4" x14ac:dyDescent="0.3">
      <c r="A73" s="153"/>
      <c r="B73" s="119">
        <v>28</v>
      </c>
      <c r="C73" s="78" t="s">
        <v>143</v>
      </c>
      <c r="D73" s="120">
        <v>400000</v>
      </c>
    </row>
    <row r="74" spans="1:4" x14ac:dyDescent="0.3">
      <c r="A74" s="153"/>
      <c r="B74" s="119">
        <v>29</v>
      </c>
      <c r="C74" s="78" t="s">
        <v>177</v>
      </c>
      <c r="D74" s="120">
        <v>300000</v>
      </c>
    </row>
    <row r="75" spans="1:4" x14ac:dyDescent="0.3">
      <c r="A75" s="153"/>
      <c r="B75" s="119">
        <v>30</v>
      </c>
      <c r="C75" s="78" t="s">
        <v>328</v>
      </c>
      <c r="D75" s="120">
        <v>150000</v>
      </c>
    </row>
    <row r="76" spans="1:4" x14ac:dyDescent="0.3">
      <c r="A76" s="153"/>
      <c r="B76" s="119">
        <v>31</v>
      </c>
      <c r="C76" s="78" t="s">
        <v>197</v>
      </c>
      <c r="D76" s="120">
        <v>350000</v>
      </c>
    </row>
    <row r="77" spans="1:4" ht="14.4" thickBot="1" x14ac:dyDescent="0.35">
      <c r="A77" s="153"/>
      <c r="B77" s="119">
        <v>32</v>
      </c>
      <c r="C77" s="78" t="s">
        <v>302</v>
      </c>
      <c r="D77" s="120">
        <v>90000</v>
      </c>
    </row>
    <row r="78" spans="1:4" ht="14.4" thickBot="1" x14ac:dyDescent="0.35">
      <c r="A78" s="151" t="s">
        <v>221</v>
      </c>
      <c r="B78" s="116"/>
      <c r="C78" s="99" t="s">
        <v>146</v>
      </c>
      <c r="D78" s="109">
        <f>SUM(D79:D99)</f>
        <v>1535100</v>
      </c>
    </row>
    <row r="79" spans="1:4" x14ac:dyDescent="0.3">
      <c r="A79" s="152"/>
      <c r="B79" s="121">
        <v>1</v>
      </c>
      <c r="C79" s="98" t="s">
        <v>184</v>
      </c>
      <c r="D79" s="118">
        <v>65000</v>
      </c>
    </row>
    <row r="80" spans="1:4" x14ac:dyDescent="0.3">
      <c r="A80" s="153"/>
      <c r="B80" s="122">
        <v>2</v>
      </c>
      <c r="C80" s="78" t="s">
        <v>303</v>
      </c>
      <c r="D80" s="120">
        <v>55000</v>
      </c>
    </row>
    <row r="81" spans="1:4" x14ac:dyDescent="0.3">
      <c r="A81" s="153"/>
      <c r="B81" s="122">
        <v>3</v>
      </c>
      <c r="C81" s="78" t="s">
        <v>304</v>
      </c>
      <c r="D81" s="120">
        <v>10000</v>
      </c>
    </row>
    <row r="82" spans="1:4" x14ac:dyDescent="0.3">
      <c r="A82" s="153"/>
      <c r="B82" s="122">
        <v>4</v>
      </c>
      <c r="C82" s="78" t="s">
        <v>241</v>
      </c>
      <c r="D82" s="120">
        <v>85000</v>
      </c>
    </row>
    <row r="83" spans="1:4" x14ac:dyDescent="0.3">
      <c r="A83" s="153"/>
      <c r="B83" s="122">
        <v>5</v>
      </c>
      <c r="C83" s="78" t="s">
        <v>23</v>
      </c>
      <c r="D83" s="120">
        <v>60000</v>
      </c>
    </row>
    <row r="84" spans="1:4" x14ac:dyDescent="0.3">
      <c r="A84" s="153"/>
      <c r="B84" s="122">
        <v>6</v>
      </c>
      <c r="C84" s="78" t="s">
        <v>329</v>
      </c>
      <c r="D84" s="120">
        <v>50000</v>
      </c>
    </row>
    <row r="85" spans="1:4" x14ac:dyDescent="0.3">
      <c r="A85" s="153"/>
      <c r="B85" s="122">
        <v>7</v>
      </c>
      <c r="C85" s="78" t="s">
        <v>21</v>
      </c>
      <c r="D85" s="120">
        <v>198000</v>
      </c>
    </row>
    <row r="86" spans="1:4" x14ac:dyDescent="0.3">
      <c r="A86" s="153"/>
      <c r="B86" s="122">
        <v>8</v>
      </c>
      <c r="C86" s="78" t="s">
        <v>297</v>
      </c>
      <c r="D86" s="120">
        <v>80000</v>
      </c>
    </row>
    <row r="87" spans="1:4" x14ac:dyDescent="0.3">
      <c r="A87" s="153"/>
      <c r="B87" s="122">
        <v>9</v>
      </c>
      <c r="C87" s="78" t="s">
        <v>330</v>
      </c>
      <c r="D87" s="120">
        <v>133000</v>
      </c>
    </row>
    <row r="88" spans="1:4" x14ac:dyDescent="0.3">
      <c r="A88" s="153"/>
      <c r="B88" s="122">
        <v>10</v>
      </c>
      <c r="C88" s="78" t="s">
        <v>305</v>
      </c>
      <c r="D88" s="120">
        <v>18000</v>
      </c>
    </row>
    <row r="89" spans="1:4" x14ac:dyDescent="0.3">
      <c r="A89" s="153"/>
      <c r="B89" s="122">
        <v>11</v>
      </c>
      <c r="C89" s="78" t="s">
        <v>145</v>
      </c>
      <c r="D89" s="120">
        <v>80000</v>
      </c>
    </row>
    <row r="90" spans="1:4" x14ac:dyDescent="0.3">
      <c r="A90" s="153"/>
      <c r="B90" s="123" t="s">
        <v>307</v>
      </c>
      <c r="C90" s="78" t="s">
        <v>323</v>
      </c>
      <c r="D90" s="120">
        <v>82500</v>
      </c>
    </row>
    <row r="91" spans="1:4" x14ac:dyDescent="0.3">
      <c r="A91" s="153"/>
      <c r="B91" s="123" t="s">
        <v>308</v>
      </c>
      <c r="C91" s="78" t="s">
        <v>306</v>
      </c>
      <c r="D91" s="120">
        <v>35000</v>
      </c>
    </row>
    <row r="92" spans="1:4" x14ac:dyDescent="0.3">
      <c r="A92" s="153"/>
      <c r="B92" s="122">
        <v>14</v>
      </c>
      <c r="C92" s="78" t="s">
        <v>310</v>
      </c>
      <c r="D92" s="120">
        <v>250000</v>
      </c>
    </row>
    <row r="93" spans="1:4" x14ac:dyDescent="0.3">
      <c r="A93" s="153"/>
      <c r="B93" s="122">
        <v>15</v>
      </c>
      <c r="C93" s="78" t="s">
        <v>324</v>
      </c>
      <c r="D93" s="120">
        <v>15600</v>
      </c>
    </row>
    <row r="94" spans="1:4" x14ac:dyDescent="0.3">
      <c r="A94" s="153"/>
      <c r="B94" s="122">
        <v>16</v>
      </c>
      <c r="C94" s="78" t="s">
        <v>282</v>
      </c>
      <c r="D94" s="120">
        <v>115000</v>
      </c>
    </row>
    <row r="95" spans="1:4" x14ac:dyDescent="0.3">
      <c r="A95" s="153"/>
      <c r="B95" s="122">
        <v>17</v>
      </c>
      <c r="C95" s="78" t="s">
        <v>203</v>
      </c>
      <c r="D95" s="120">
        <v>10000</v>
      </c>
    </row>
    <row r="96" spans="1:4" x14ac:dyDescent="0.3">
      <c r="A96" s="153"/>
      <c r="B96" s="123" t="s">
        <v>309</v>
      </c>
      <c r="C96" s="78" t="s">
        <v>277</v>
      </c>
      <c r="D96" s="120">
        <v>10000</v>
      </c>
    </row>
    <row r="97" spans="1:4" x14ac:dyDescent="0.3">
      <c r="A97" s="153"/>
      <c r="B97" s="123" t="s">
        <v>309</v>
      </c>
      <c r="C97" s="78" t="s">
        <v>333</v>
      </c>
      <c r="D97" s="120">
        <v>99600</v>
      </c>
    </row>
    <row r="98" spans="1:4" x14ac:dyDescent="0.3">
      <c r="A98" s="153"/>
      <c r="B98" s="122">
        <v>19</v>
      </c>
      <c r="C98" s="78" t="s">
        <v>283</v>
      </c>
      <c r="D98" s="120">
        <v>55400</v>
      </c>
    </row>
    <row r="99" spans="1:4" ht="14.4" thickBot="1" x14ac:dyDescent="0.35">
      <c r="A99" s="154"/>
      <c r="B99" s="125">
        <v>20</v>
      </c>
      <c r="C99" s="100" t="s">
        <v>204</v>
      </c>
      <c r="D99" s="124">
        <v>28000</v>
      </c>
    </row>
    <row r="100" spans="1:4" ht="14.4" thickBot="1" x14ac:dyDescent="0.35">
      <c r="A100" s="151" t="s">
        <v>222</v>
      </c>
      <c r="B100" s="126">
        <v>17</v>
      </c>
      <c r="C100" s="99" t="s">
        <v>147</v>
      </c>
      <c r="D100" s="109">
        <f>SUM(D101:D133)</f>
        <v>2389750</v>
      </c>
    </row>
    <row r="101" spans="1:4" x14ac:dyDescent="0.3">
      <c r="A101" s="155"/>
      <c r="B101" s="142">
        <v>21</v>
      </c>
      <c r="C101" s="98" t="s">
        <v>278</v>
      </c>
      <c r="D101" s="118">
        <v>18000</v>
      </c>
    </row>
    <row r="102" spans="1:4" x14ac:dyDescent="0.3">
      <c r="A102" s="156"/>
      <c r="B102" s="142">
        <v>22</v>
      </c>
      <c r="C102" s="78" t="s">
        <v>251</v>
      </c>
      <c r="D102" s="120">
        <v>15000</v>
      </c>
    </row>
    <row r="103" spans="1:4" x14ac:dyDescent="0.3">
      <c r="A103" s="157"/>
      <c r="B103" s="142">
        <v>23</v>
      </c>
      <c r="C103" s="78" t="s">
        <v>208</v>
      </c>
      <c r="D103" s="120">
        <v>120000</v>
      </c>
    </row>
    <row r="104" spans="1:4" x14ac:dyDescent="0.3">
      <c r="A104" s="157"/>
      <c r="B104" s="142">
        <v>24</v>
      </c>
      <c r="C104" s="78" t="s">
        <v>236</v>
      </c>
      <c r="D104" s="120">
        <v>45000</v>
      </c>
    </row>
    <row r="105" spans="1:4" x14ac:dyDescent="0.3">
      <c r="A105" s="157"/>
      <c r="B105" s="142">
        <v>25</v>
      </c>
      <c r="C105" s="78" t="s">
        <v>311</v>
      </c>
      <c r="D105" s="120">
        <v>140000</v>
      </c>
    </row>
    <row r="106" spans="1:4" x14ac:dyDescent="0.3">
      <c r="A106" s="158"/>
      <c r="B106" s="142">
        <v>26</v>
      </c>
      <c r="C106" s="78" t="s">
        <v>280</v>
      </c>
      <c r="D106" s="120">
        <v>26000</v>
      </c>
    </row>
    <row r="107" spans="1:4" x14ac:dyDescent="0.3">
      <c r="A107" s="158"/>
      <c r="B107" s="142">
        <v>27</v>
      </c>
      <c r="C107" s="78" t="s">
        <v>29</v>
      </c>
      <c r="D107" s="120">
        <v>15000</v>
      </c>
    </row>
    <row r="108" spans="1:4" x14ac:dyDescent="0.3">
      <c r="A108" s="158"/>
      <c r="B108" s="142">
        <v>28</v>
      </c>
      <c r="C108" s="78" t="s">
        <v>312</v>
      </c>
      <c r="D108" s="120">
        <v>150000</v>
      </c>
    </row>
    <row r="109" spans="1:4" x14ac:dyDescent="0.3">
      <c r="A109" s="157"/>
      <c r="B109" s="142">
        <v>29</v>
      </c>
      <c r="C109" s="78" t="s">
        <v>317</v>
      </c>
      <c r="D109" s="120">
        <v>35000</v>
      </c>
    </row>
    <row r="110" spans="1:4" x14ac:dyDescent="0.3">
      <c r="A110" s="157"/>
      <c r="B110" s="142">
        <v>30</v>
      </c>
      <c r="C110" s="78" t="s">
        <v>252</v>
      </c>
      <c r="D110" s="120">
        <v>75000</v>
      </c>
    </row>
    <row r="111" spans="1:4" x14ac:dyDescent="0.3">
      <c r="A111" s="157"/>
      <c r="B111" s="142">
        <v>31</v>
      </c>
      <c r="C111" s="78" t="s">
        <v>185</v>
      </c>
      <c r="D111" s="120">
        <v>22000</v>
      </c>
    </row>
    <row r="112" spans="1:4" x14ac:dyDescent="0.3">
      <c r="A112" s="157"/>
      <c r="B112" s="142">
        <v>32</v>
      </c>
      <c r="C112" s="144" t="s">
        <v>313</v>
      </c>
      <c r="D112" s="120">
        <v>600000</v>
      </c>
    </row>
    <row r="113" spans="1:4" x14ac:dyDescent="0.3">
      <c r="A113" s="157"/>
      <c r="B113" s="142">
        <v>33</v>
      </c>
      <c r="C113" s="78" t="s">
        <v>314</v>
      </c>
      <c r="D113" s="120">
        <v>120000</v>
      </c>
    </row>
    <row r="114" spans="1:4" x14ac:dyDescent="0.3">
      <c r="A114" s="157"/>
      <c r="B114" s="142">
        <v>34</v>
      </c>
      <c r="C114" s="78" t="s">
        <v>169</v>
      </c>
      <c r="D114" s="120">
        <v>130000</v>
      </c>
    </row>
    <row r="115" spans="1:4" x14ac:dyDescent="0.3">
      <c r="A115" s="157"/>
      <c r="B115" s="142">
        <v>35</v>
      </c>
      <c r="C115" s="78" t="s">
        <v>168</v>
      </c>
      <c r="D115" s="120">
        <v>15000</v>
      </c>
    </row>
    <row r="116" spans="1:4" x14ac:dyDescent="0.3">
      <c r="A116" s="157"/>
      <c r="B116" s="142">
        <v>36</v>
      </c>
      <c r="C116" s="78" t="s">
        <v>186</v>
      </c>
      <c r="D116" s="120">
        <v>65000</v>
      </c>
    </row>
    <row r="117" spans="1:4" x14ac:dyDescent="0.3">
      <c r="A117" s="157"/>
      <c r="B117" s="142">
        <v>37</v>
      </c>
      <c r="C117" s="78" t="s">
        <v>253</v>
      </c>
      <c r="D117" s="120">
        <v>30000</v>
      </c>
    </row>
    <row r="118" spans="1:4" x14ac:dyDescent="0.3">
      <c r="A118" s="157"/>
      <c r="B118" s="142">
        <v>37</v>
      </c>
      <c r="C118" s="78" t="s">
        <v>216</v>
      </c>
      <c r="D118" s="120">
        <v>48000</v>
      </c>
    </row>
    <row r="119" spans="1:4" x14ac:dyDescent="0.3">
      <c r="A119" s="157"/>
      <c r="B119" s="142">
        <v>38</v>
      </c>
      <c r="C119" s="144" t="s">
        <v>256</v>
      </c>
      <c r="D119" s="120">
        <v>23000</v>
      </c>
    </row>
    <row r="120" spans="1:4" x14ac:dyDescent="0.3">
      <c r="A120" s="157"/>
      <c r="B120" s="142">
        <v>39</v>
      </c>
      <c r="C120" s="144" t="s">
        <v>325</v>
      </c>
      <c r="D120" s="120">
        <v>10000</v>
      </c>
    </row>
    <row r="121" spans="1:4" x14ac:dyDescent="0.3">
      <c r="A121" s="157"/>
      <c r="B121" s="142">
        <v>40</v>
      </c>
      <c r="C121" s="144" t="s">
        <v>254</v>
      </c>
      <c r="D121" s="120">
        <v>12000</v>
      </c>
    </row>
    <row r="122" spans="1:4" x14ac:dyDescent="0.3">
      <c r="A122" s="157"/>
      <c r="B122" s="142">
        <v>41</v>
      </c>
      <c r="C122" s="144" t="s">
        <v>255</v>
      </c>
      <c r="D122" s="120">
        <v>12000</v>
      </c>
    </row>
    <row r="123" spans="1:4" x14ac:dyDescent="0.3">
      <c r="A123" s="157"/>
      <c r="B123" s="142">
        <v>42</v>
      </c>
      <c r="C123" s="144" t="s">
        <v>319</v>
      </c>
      <c r="D123" s="120">
        <v>13750</v>
      </c>
    </row>
    <row r="124" spans="1:4" x14ac:dyDescent="0.3">
      <c r="A124" s="157"/>
      <c r="B124" s="142">
        <v>43</v>
      </c>
      <c r="C124" s="144" t="s">
        <v>279</v>
      </c>
      <c r="D124" s="120">
        <v>70000</v>
      </c>
    </row>
    <row r="125" spans="1:4" x14ac:dyDescent="0.3">
      <c r="A125" s="157"/>
      <c r="B125" s="142">
        <v>44</v>
      </c>
      <c r="C125" s="78" t="s">
        <v>232</v>
      </c>
      <c r="D125" s="120">
        <v>30000</v>
      </c>
    </row>
    <row r="126" spans="1:4" x14ac:dyDescent="0.3">
      <c r="A126" s="157"/>
      <c r="B126" s="142">
        <v>45</v>
      </c>
      <c r="C126" s="78" t="s">
        <v>217</v>
      </c>
      <c r="D126" s="120">
        <v>10000</v>
      </c>
    </row>
    <row r="127" spans="1:4" x14ac:dyDescent="0.3">
      <c r="A127" s="157"/>
      <c r="B127" s="142">
        <v>46</v>
      </c>
      <c r="C127" s="78" t="s">
        <v>257</v>
      </c>
      <c r="D127" s="120">
        <v>95000</v>
      </c>
    </row>
    <row r="128" spans="1:4" x14ac:dyDescent="0.3">
      <c r="A128" s="157"/>
      <c r="B128" s="142">
        <v>47</v>
      </c>
      <c r="C128" s="78" t="s">
        <v>318</v>
      </c>
      <c r="D128" s="120">
        <v>150000</v>
      </c>
    </row>
    <row r="129" spans="1:4" x14ac:dyDescent="0.3">
      <c r="A129" s="157"/>
      <c r="B129" s="141">
        <v>48</v>
      </c>
      <c r="C129" s="78" t="s">
        <v>281</v>
      </c>
      <c r="D129" s="120">
        <v>190000</v>
      </c>
    </row>
    <row r="130" spans="1:4" x14ac:dyDescent="0.3">
      <c r="A130" s="157"/>
      <c r="B130" s="141">
        <v>49</v>
      </c>
      <c r="C130" s="78" t="s">
        <v>320</v>
      </c>
      <c r="D130" s="143">
        <v>10000</v>
      </c>
    </row>
    <row r="131" spans="1:4" x14ac:dyDescent="0.3">
      <c r="A131" s="157"/>
      <c r="B131" s="142">
        <v>50</v>
      </c>
      <c r="C131" s="78" t="s">
        <v>34</v>
      </c>
      <c r="D131" s="120">
        <v>5000</v>
      </c>
    </row>
    <row r="132" spans="1:4" x14ac:dyDescent="0.3">
      <c r="A132" s="157"/>
      <c r="B132" s="141">
        <v>51</v>
      </c>
      <c r="C132" s="78" t="s">
        <v>326</v>
      </c>
      <c r="D132" s="120">
        <v>40000</v>
      </c>
    </row>
    <row r="133" spans="1:4" ht="14.4" thickBot="1" x14ac:dyDescent="0.35">
      <c r="A133" s="157"/>
      <c r="B133" s="141">
        <v>52</v>
      </c>
      <c r="C133" s="78" t="s">
        <v>36</v>
      </c>
      <c r="D133" s="120">
        <v>50000</v>
      </c>
    </row>
    <row r="134" spans="1:4" ht="14.4" thickBot="1" x14ac:dyDescent="0.35">
      <c r="A134" s="151" t="s">
        <v>223</v>
      </c>
      <c r="B134" s="116"/>
      <c r="C134" s="99" t="s">
        <v>259</v>
      </c>
      <c r="D134" s="109">
        <f>SUM(D135)</f>
        <v>3300000</v>
      </c>
    </row>
    <row r="135" spans="1:4" ht="14.4" thickBot="1" x14ac:dyDescent="0.35">
      <c r="A135" s="152"/>
      <c r="B135" s="117">
        <v>1</v>
      </c>
      <c r="C135" s="98" t="s">
        <v>205</v>
      </c>
      <c r="D135" s="118">
        <v>3300000</v>
      </c>
    </row>
    <row r="136" spans="1:4" ht="15.6" hidden="1" customHeight="1" x14ac:dyDescent="0.3">
      <c r="A136" s="153"/>
      <c r="B136" s="119"/>
      <c r="C136" s="78" t="s">
        <v>249</v>
      </c>
      <c r="D136" s="120"/>
    </row>
    <row r="137" spans="1:4" ht="15.6" hidden="1" customHeight="1" x14ac:dyDescent="0.3">
      <c r="A137" s="153"/>
      <c r="B137" s="119"/>
      <c r="C137" s="78" t="s">
        <v>250</v>
      </c>
      <c r="D137" s="120"/>
    </row>
    <row r="138" spans="1:4" ht="15.6" hidden="1" customHeight="1" x14ac:dyDescent="0.3">
      <c r="A138" s="153"/>
      <c r="B138" s="119"/>
      <c r="C138" s="78" t="s">
        <v>245</v>
      </c>
      <c r="D138" s="120"/>
    </row>
    <row r="139" spans="1:4" ht="15.6" hidden="1" customHeight="1" x14ac:dyDescent="0.3">
      <c r="A139" s="153"/>
      <c r="B139" s="119"/>
      <c r="C139" s="78" t="s">
        <v>246</v>
      </c>
      <c r="D139" s="120"/>
    </row>
    <row r="140" spans="1:4" ht="15.6" hidden="1" customHeight="1" x14ac:dyDescent="0.3">
      <c r="A140" s="153"/>
      <c r="B140" s="119"/>
      <c r="C140" s="78" t="s">
        <v>247</v>
      </c>
      <c r="D140" s="120"/>
    </row>
    <row r="141" spans="1:4" ht="14.4" hidden="1" customHeight="1" thickBot="1" x14ac:dyDescent="0.35">
      <c r="A141" s="154"/>
      <c r="B141" s="127"/>
      <c r="C141" s="100" t="s">
        <v>248</v>
      </c>
      <c r="D141" s="124"/>
    </row>
    <row r="142" spans="1:4" ht="14.4" thickBot="1" x14ac:dyDescent="0.35">
      <c r="A142" s="151" t="s">
        <v>224</v>
      </c>
      <c r="B142" s="128"/>
      <c r="C142" s="99" t="s">
        <v>262</v>
      </c>
      <c r="D142" s="109">
        <f>SUM(D143:D150)</f>
        <v>1975000</v>
      </c>
    </row>
    <row r="143" spans="1:4" x14ac:dyDescent="0.3">
      <c r="A143" s="152"/>
      <c r="B143" s="117">
        <v>1</v>
      </c>
      <c r="C143" s="98" t="s">
        <v>153</v>
      </c>
      <c r="D143" s="118">
        <v>30000</v>
      </c>
    </row>
    <row r="144" spans="1:4" x14ac:dyDescent="0.3">
      <c r="A144" s="153"/>
      <c r="B144" s="119">
        <v>2</v>
      </c>
      <c r="C144" s="78" t="s">
        <v>148</v>
      </c>
      <c r="D144" s="120">
        <v>35000</v>
      </c>
    </row>
    <row r="145" spans="1:5" x14ac:dyDescent="0.3">
      <c r="A145" s="153"/>
      <c r="B145" s="119">
        <v>3</v>
      </c>
      <c r="C145" s="78" t="s">
        <v>149</v>
      </c>
      <c r="D145" s="120">
        <v>650000</v>
      </c>
    </row>
    <row r="146" spans="1:5" x14ac:dyDescent="0.3">
      <c r="A146" s="153"/>
      <c r="B146" s="119">
        <v>4</v>
      </c>
      <c r="C146" s="78" t="s">
        <v>242</v>
      </c>
      <c r="D146" s="120">
        <v>40000</v>
      </c>
    </row>
    <row r="147" spans="1:5" x14ac:dyDescent="0.3">
      <c r="A147" s="153"/>
      <c r="B147" s="119">
        <v>5</v>
      </c>
      <c r="C147" s="78" t="s">
        <v>244</v>
      </c>
      <c r="D147" s="120">
        <v>30000</v>
      </c>
    </row>
    <row r="148" spans="1:5" x14ac:dyDescent="0.3">
      <c r="A148" s="153"/>
      <c r="B148" s="119">
        <v>6</v>
      </c>
      <c r="C148" s="78" t="s">
        <v>188</v>
      </c>
      <c r="D148" s="120">
        <v>40000</v>
      </c>
    </row>
    <row r="149" spans="1:5" x14ac:dyDescent="0.3">
      <c r="A149" s="153"/>
      <c r="B149" s="119">
        <v>7</v>
      </c>
      <c r="C149" s="78" t="s">
        <v>150</v>
      </c>
      <c r="D149" s="120">
        <v>700000</v>
      </c>
    </row>
    <row r="150" spans="1:5" ht="14.4" thickBot="1" x14ac:dyDescent="0.35">
      <c r="A150" s="159"/>
      <c r="B150" s="134">
        <v>8</v>
      </c>
      <c r="C150" s="135" t="s">
        <v>199</v>
      </c>
      <c r="D150" s="145">
        <v>450000</v>
      </c>
    </row>
    <row r="151" spans="1:5" s="82" customFormat="1" ht="14.4" thickBot="1" x14ac:dyDescent="0.35">
      <c r="A151" s="151" t="s">
        <v>225</v>
      </c>
      <c r="B151" s="129"/>
      <c r="C151" s="99" t="s">
        <v>260</v>
      </c>
      <c r="D151" s="109">
        <f>SUM(D152)</f>
        <v>500000</v>
      </c>
      <c r="E151" s="169"/>
    </row>
    <row r="152" spans="1:5" ht="14.4" thickBot="1" x14ac:dyDescent="0.35">
      <c r="A152" s="160"/>
      <c r="B152" s="130">
        <v>1</v>
      </c>
      <c r="C152" s="101" t="s">
        <v>234</v>
      </c>
      <c r="D152" s="131">
        <v>500000</v>
      </c>
    </row>
    <row r="153" spans="1:5" ht="14.4" thickBot="1" x14ac:dyDescent="0.35">
      <c r="A153" s="151" t="s">
        <v>226</v>
      </c>
      <c r="B153" s="116"/>
      <c r="C153" s="99" t="s">
        <v>261</v>
      </c>
      <c r="D153" s="109">
        <f>SUM(D154:D161)</f>
        <v>499000</v>
      </c>
    </row>
    <row r="154" spans="1:5" x14ac:dyDescent="0.3">
      <c r="A154" s="152"/>
      <c r="B154" s="117">
        <v>1</v>
      </c>
      <c r="C154" s="98" t="s">
        <v>151</v>
      </c>
      <c r="D154" s="118">
        <v>18000</v>
      </c>
    </row>
    <row r="155" spans="1:5" x14ac:dyDescent="0.3">
      <c r="A155" s="153"/>
      <c r="B155" s="119">
        <f>B154+1</f>
        <v>2</v>
      </c>
      <c r="C155" s="84" t="s">
        <v>198</v>
      </c>
      <c r="D155" s="120">
        <v>140000</v>
      </c>
    </row>
    <row r="156" spans="1:5" x14ac:dyDescent="0.3">
      <c r="A156" s="153"/>
      <c r="B156" s="119">
        <f t="shared" ref="B156:B159" si="0">B155+1</f>
        <v>3</v>
      </c>
      <c r="C156" s="78" t="s">
        <v>196</v>
      </c>
      <c r="D156" s="120">
        <v>60000</v>
      </c>
    </row>
    <row r="157" spans="1:5" ht="13.95" customHeight="1" x14ac:dyDescent="0.3">
      <c r="A157" s="153"/>
      <c r="B157" s="119">
        <f t="shared" si="0"/>
        <v>4</v>
      </c>
      <c r="C157" s="78" t="s">
        <v>187</v>
      </c>
      <c r="D157" s="120">
        <v>18000</v>
      </c>
    </row>
    <row r="158" spans="1:5" x14ac:dyDescent="0.3">
      <c r="A158" s="153"/>
      <c r="B158" s="119">
        <f t="shared" si="0"/>
        <v>5</v>
      </c>
      <c r="C158" s="78" t="s">
        <v>189</v>
      </c>
      <c r="D158" s="120">
        <v>18000</v>
      </c>
    </row>
    <row r="159" spans="1:5" x14ac:dyDescent="0.3">
      <c r="A159" s="153"/>
      <c r="B159" s="119">
        <f t="shared" si="0"/>
        <v>6</v>
      </c>
      <c r="C159" s="144" t="s">
        <v>316</v>
      </c>
      <c r="D159" s="120">
        <v>45000</v>
      </c>
    </row>
    <row r="160" spans="1:5" x14ac:dyDescent="0.3">
      <c r="A160" s="153"/>
      <c r="B160" s="119">
        <v>7</v>
      </c>
      <c r="C160" s="78" t="s">
        <v>178</v>
      </c>
      <c r="D160" s="120">
        <v>120000</v>
      </c>
    </row>
    <row r="161" spans="1:5" ht="14.4" thickBot="1" x14ac:dyDescent="0.35">
      <c r="A161" s="159"/>
      <c r="B161" s="134">
        <v>8</v>
      </c>
      <c r="C161" s="135" t="s">
        <v>315</v>
      </c>
      <c r="D161" s="145">
        <v>80000</v>
      </c>
    </row>
    <row r="162" spans="1:5" ht="14.4" thickBot="1" x14ac:dyDescent="0.35">
      <c r="A162" s="151" t="s">
        <v>227</v>
      </c>
      <c r="B162" s="116"/>
      <c r="C162" s="99" t="s">
        <v>265</v>
      </c>
      <c r="D162" s="109">
        <f>SUM(D163:D164)</f>
        <v>15260000</v>
      </c>
    </row>
    <row r="163" spans="1:5" x14ac:dyDescent="0.3">
      <c r="A163" s="152"/>
      <c r="B163" s="117">
        <v>1</v>
      </c>
      <c r="C163" s="98" t="s">
        <v>12</v>
      </c>
      <c r="D163" s="118">
        <v>13200000</v>
      </c>
    </row>
    <row r="164" spans="1:5" ht="14.4" thickBot="1" x14ac:dyDescent="0.35">
      <c r="A164" s="154"/>
      <c r="B164" s="127">
        <v>2</v>
      </c>
      <c r="C164" s="100" t="s">
        <v>152</v>
      </c>
      <c r="D164" s="124">
        <v>2060000</v>
      </c>
    </row>
    <row r="165" spans="1:5" ht="14.4" thickBot="1" x14ac:dyDescent="0.35">
      <c r="A165" s="151" t="s">
        <v>228</v>
      </c>
      <c r="B165" s="116"/>
      <c r="C165" s="99" t="s">
        <v>200</v>
      </c>
      <c r="D165" s="109">
        <f>SUM(D166:D167)</f>
        <v>400000</v>
      </c>
    </row>
    <row r="166" spans="1:5" x14ac:dyDescent="0.3">
      <c r="A166" s="152"/>
      <c r="B166" s="117">
        <v>1</v>
      </c>
      <c r="C166" s="98" t="s">
        <v>154</v>
      </c>
      <c r="D166" s="118">
        <v>200000</v>
      </c>
    </row>
    <row r="167" spans="1:5" ht="14.4" thickBot="1" x14ac:dyDescent="0.35">
      <c r="A167" s="154"/>
      <c r="B167" s="127">
        <v>2</v>
      </c>
      <c r="C167" s="100" t="s">
        <v>166</v>
      </c>
      <c r="D167" s="124">
        <v>200000</v>
      </c>
    </row>
    <row r="168" spans="1:5" ht="14.4" thickBot="1" x14ac:dyDescent="0.35">
      <c r="A168" s="151" t="s">
        <v>263</v>
      </c>
      <c r="B168" s="116"/>
      <c r="C168" s="99" t="s">
        <v>141</v>
      </c>
      <c r="D168" s="109">
        <f>SUM(D169:D173)</f>
        <v>65000</v>
      </c>
    </row>
    <row r="169" spans="1:5" x14ac:dyDescent="0.3">
      <c r="A169" s="152"/>
      <c r="B169" s="117">
        <v>1</v>
      </c>
      <c r="C169" s="98" t="s">
        <v>155</v>
      </c>
      <c r="D169" s="118">
        <v>5000</v>
      </c>
    </row>
    <row r="170" spans="1:5" x14ac:dyDescent="0.3">
      <c r="A170" s="153"/>
      <c r="B170" s="119">
        <v>2</v>
      </c>
      <c r="C170" s="78" t="s">
        <v>233</v>
      </c>
      <c r="D170" s="120">
        <v>10000</v>
      </c>
    </row>
    <row r="171" spans="1:5" x14ac:dyDescent="0.3">
      <c r="A171" s="153"/>
      <c r="B171" s="119">
        <v>3</v>
      </c>
      <c r="C171" s="78" t="s">
        <v>176</v>
      </c>
      <c r="D171" s="120">
        <v>10000</v>
      </c>
    </row>
    <row r="172" spans="1:5" x14ac:dyDescent="0.3">
      <c r="A172" s="153"/>
      <c r="B172" s="119">
        <v>4</v>
      </c>
      <c r="C172" s="78" t="s">
        <v>230</v>
      </c>
      <c r="D172" s="120">
        <v>20000</v>
      </c>
    </row>
    <row r="173" spans="1:5" ht="14.4" thickBot="1" x14ac:dyDescent="0.35">
      <c r="A173" s="154"/>
      <c r="B173" s="127">
        <v>5</v>
      </c>
      <c r="C173" s="100" t="s">
        <v>202</v>
      </c>
      <c r="D173" s="124">
        <v>20000</v>
      </c>
    </row>
    <row r="174" spans="1:5" s="82" customFormat="1" ht="14.4" thickBot="1" x14ac:dyDescent="0.35">
      <c r="A174" s="151" t="s">
        <v>266</v>
      </c>
      <c r="B174" s="129"/>
      <c r="C174" s="99" t="s">
        <v>264</v>
      </c>
      <c r="D174" s="109">
        <f>+D175</f>
        <v>200000</v>
      </c>
      <c r="E174" s="169"/>
    </row>
    <row r="175" spans="1:5" ht="14.4" thickBot="1" x14ac:dyDescent="0.35">
      <c r="A175" s="160" t="s">
        <v>194</v>
      </c>
      <c r="B175" s="130">
        <v>1</v>
      </c>
      <c r="C175" s="101" t="s">
        <v>209</v>
      </c>
      <c r="D175" s="131">
        <v>200000</v>
      </c>
    </row>
    <row r="176" spans="1:5" ht="25.2" customHeight="1" thickBot="1" x14ac:dyDescent="0.35">
      <c r="A176" s="151"/>
      <c r="B176" s="116"/>
      <c r="C176" s="99" t="s">
        <v>142</v>
      </c>
      <c r="D176" s="109">
        <f>SUM(D43)</f>
        <v>30105000</v>
      </c>
    </row>
    <row r="177" spans="1:5" ht="18" customHeight="1" thickBot="1" x14ac:dyDescent="0.35">
      <c r="A177" s="151"/>
      <c r="B177" s="116"/>
      <c r="C177" s="99" t="s">
        <v>276</v>
      </c>
      <c r="D177" s="109">
        <f>+D45+D78+D100+D134+D142+D151+D153+D162+D165+D168+D174</f>
        <v>29437850</v>
      </c>
    </row>
    <row r="178" spans="1:5" ht="22.95" customHeight="1" thickBot="1" x14ac:dyDescent="0.35">
      <c r="A178" s="161" t="s">
        <v>267</v>
      </c>
      <c r="B178" s="132" t="s">
        <v>194</v>
      </c>
      <c r="C178" s="107" t="s">
        <v>179</v>
      </c>
      <c r="D178" s="133">
        <f>+D176-D177</f>
        <v>667150</v>
      </c>
    </row>
    <row r="179" spans="1:5" customFormat="1" ht="18.75" customHeight="1" x14ac:dyDescent="0.25">
      <c r="A179" s="170"/>
      <c r="E179" s="42"/>
    </row>
    <row r="180" spans="1:5" customFormat="1" x14ac:dyDescent="0.25">
      <c r="A180" s="170"/>
      <c r="E180" s="42"/>
    </row>
    <row r="181" spans="1:5" customFormat="1" ht="19.2" customHeight="1" x14ac:dyDescent="0.3">
      <c r="A181" s="165"/>
      <c r="D181" s="111" t="s">
        <v>284</v>
      </c>
      <c r="E181" s="42"/>
    </row>
    <row r="182" spans="1:5" customFormat="1" ht="16.95" customHeight="1" x14ac:dyDescent="0.3">
      <c r="A182" s="163"/>
      <c r="D182" s="111" t="s">
        <v>285</v>
      </c>
      <c r="E182" s="42"/>
    </row>
  </sheetData>
  <mergeCells count="2">
    <mergeCell ref="A3:C3"/>
    <mergeCell ref="A2:D2"/>
  </mergeCells>
  <pageMargins left="0.70866141732283472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>&amp;L&amp;"Arial,Kurziv"&amp;8 &amp;C&amp;"Arial,Kurziv"&amp;8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2019-02-19T14:04:34Z</cp:lastPrinted>
  <dcterms:created xsi:type="dcterms:W3CDTF">2011-10-12T06:43:57Z</dcterms:created>
  <dcterms:modified xsi:type="dcterms:W3CDTF">2019-03-08T13:04:40Z</dcterms:modified>
</cp:coreProperties>
</file>